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GRP\N\4\E\2\Contour\Espace informationnel site WEB et intranet\Sous thème 1 - Contour financier\2023-2024\Base publication du MSSS 2324\"/>
    </mc:Choice>
  </mc:AlternateContent>
  <xr:revisionPtr revIDLastSave="0" documentId="13_ncr:1_{807B148C-55CB-4C48-B2C1-5C28F2550D5D}" xr6:coauthVersionLast="47" xr6:coauthVersionMax="47" xr10:uidLastSave="{00000000-0000-0000-0000-000000000000}"/>
  <bookViews>
    <workbookView xWindow="-28910" yWindow="1920" windowWidth="29020" windowHeight="15820" xr2:uid="{00000000-000D-0000-FFFF-FFFF00000000}"/>
  </bookViews>
  <sheets>
    <sheet name="Dépenses SAD par région 23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6" l="1"/>
  <c r="C24" i="6"/>
  <c r="D24" i="6"/>
  <c r="E24" i="6"/>
  <c r="F24" i="6"/>
  <c r="G24" i="6"/>
  <c r="H24" i="6"/>
  <c r="I23" i="6" l="1"/>
  <c r="I22" i="6"/>
  <c r="I21" i="6"/>
  <c r="I20" i="6"/>
  <c r="I19" i="6"/>
  <c r="I18" i="6"/>
  <c r="I17" i="6"/>
  <c r="I16" i="6"/>
  <c r="H27" i="6"/>
  <c r="G27" i="6"/>
  <c r="F27" i="6"/>
  <c r="E27" i="6"/>
  <c r="D27" i="6"/>
  <c r="C27" i="6"/>
  <c r="I15" i="6"/>
  <c r="I14" i="6"/>
  <c r="I13" i="6"/>
  <c r="I12" i="6"/>
  <c r="I11" i="6"/>
  <c r="I10" i="6"/>
  <c r="I9" i="6"/>
  <c r="I8" i="6"/>
  <c r="I7" i="6"/>
  <c r="I6" i="6"/>
  <c r="I24" i="6" l="1"/>
  <c r="H28" i="6"/>
  <c r="H25" i="6"/>
  <c r="I27" i="6"/>
  <c r="C28" i="6"/>
  <c r="C25" i="6"/>
  <c r="D28" i="6"/>
  <c r="D25" i="6"/>
  <c r="E28" i="6"/>
  <c r="E25" i="6"/>
  <c r="F28" i="6"/>
  <c r="F25" i="6"/>
  <c r="I28" i="6"/>
  <c r="G28" i="6"/>
  <c r="G25" i="6"/>
  <c r="B27" i="6"/>
  <c r="B25" i="6" l="1"/>
  <c r="I25" i="6" s="1"/>
  <c r="B28" i="6"/>
</calcChain>
</file>

<file path=xl/sharedStrings.xml><?xml version="1.0" encoding="utf-8"?>
<sst xmlns="http://schemas.openxmlformats.org/spreadsheetml/2006/main" count="32" uniqueCount="32">
  <si>
    <t>RSS 10  Nord-du-Québec</t>
  </si>
  <si>
    <t>RSS 06  Montréal</t>
  </si>
  <si>
    <t>RSS 09  Côte-Nord</t>
  </si>
  <si>
    <t>RSS 11  Gaspésie--Îles-de-la-Madeleine</t>
  </si>
  <si>
    <t>RSS 01  Bas-Saint-Laurent</t>
  </si>
  <si>
    <t>RSS 02  Saguenay--Lac-Saint-Jean</t>
  </si>
  <si>
    <t>RSS 04  Mauricie et Centre-du-Québec</t>
  </si>
  <si>
    <t>RSS 05  Estrie</t>
  </si>
  <si>
    <t>RSS 07  Outaouais</t>
  </si>
  <si>
    <t>RSS 08  Abitibi-Témiscamingue</t>
  </si>
  <si>
    <t>RSS 13  Laval</t>
  </si>
  <si>
    <t>RSS 14  Lanaudière</t>
  </si>
  <si>
    <t>RSS 15  Laurentides</t>
  </si>
  <si>
    <t>RSS 16  Montérégie</t>
  </si>
  <si>
    <t>RSS 12  Chaudière-Appalaches</t>
  </si>
  <si>
    <t>RSS 17  Nunavik</t>
  </si>
  <si>
    <t>RSS 18  Terres-Cries-de-la-Baie-James</t>
  </si>
  <si>
    <t>RSS 03  Capitale Nationale</t>
  </si>
  <si>
    <t>TOTAL QUÉBEC</t>
  </si>
  <si>
    <t>Services généraux</t>
  </si>
  <si>
    <t>Santé physique</t>
  </si>
  <si>
    <t>Santé mentale</t>
  </si>
  <si>
    <t>Santé publique</t>
  </si>
  <si>
    <t>Soutien à l'autonomie des PA</t>
  </si>
  <si>
    <t>Déficience intellectuelle et TSA</t>
  </si>
  <si>
    <t>Déficience physique</t>
  </si>
  <si>
    <t>Pourcentage</t>
  </si>
  <si>
    <t>TOTAL régions 10, 17 et18</t>
  </si>
  <si>
    <t>TOTAL moins régions 10, 17 et18</t>
  </si>
  <si>
    <t>GRAND TOTAL</t>
  </si>
  <si>
    <t>Incluant les activités de soutien</t>
  </si>
  <si>
    <t>SERVICES À DOMICILE PAR PROGRAMME,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</si>
</sst>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C]d\ 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8" fillId="2" borderId="0" xfId="0" applyFont="1" applyFill="1"/>
    <xf numFmtId="0" fontId="6" fillId="2" borderId="0" xfId="0" applyFont="1" applyFill="1" applyAlignment="1">
      <alignment horizontal="left"/>
    </xf>
    <xf numFmtId="3" fontId="5" fillId="2" borderId="0" xfId="0" applyNumberFormat="1" applyFont="1" applyFill="1"/>
    <xf numFmtId="3" fontId="3" fillId="2" borderId="0" xfId="1" applyNumberFormat="1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164" fontId="3" fillId="2" borderId="0" xfId="1" applyNumberFormat="1" applyFont="1" applyFill="1"/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3" fontId="3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5" fillId="2" borderId="5" xfId="0" applyNumberFormat="1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3" fontId="5" fillId="2" borderId="6" xfId="0" applyNumberFormat="1" applyFont="1" applyFill="1" applyBorder="1"/>
    <xf numFmtId="0" fontId="3" fillId="2" borderId="4" xfId="0" applyFont="1" applyFill="1" applyBorder="1"/>
    <xf numFmtId="3" fontId="3" fillId="2" borderId="4" xfId="0" applyNumberFormat="1" applyFont="1" applyFill="1" applyBorder="1"/>
    <xf numFmtId="3" fontId="5" fillId="2" borderId="7" xfId="0" applyNumberFormat="1" applyFont="1" applyFill="1" applyBorder="1"/>
    <xf numFmtId="0" fontId="5" fillId="2" borderId="1" xfId="0" applyFont="1" applyFill="1" applyBorder="1"/>
    <xf numFmtId="3" fontId="5" fillId="2" borderId="1" xfId="0" applyNumberFormat="1" applyFont="1" applyFill="1" applyBorder="1"/>
    <xf numFmtId="10" fontId="3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3" fontId="3" fillId="2" borderId="1" xfId="0" applyNumberFormat="1" applyFont="1" applyFill="1" applyBorder="1"/>
    <xf numFmtId="0" fontId="9" fillId="2" borderId="0" xfId="0" applyFont="1" applyFill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BEB2-6360-4582-9BFE-6379D128083D}">
  <sheetPr>
    <tabColor theme="3" tint="0.59999389629810485"/>
  </sheetPr>
  <dimension ref="A1:J28"/>
  <sheetViews>
    <sheetView tabSelected="1" workbookViewId="0">
      <selection activeCell="N7" sqref="N7"/>
    </sheetView>
  </sheetViews>
  <sheetFormatPr baseColWidth="10" defaultColWidth="11.453125" defaultRowHeight="13" x14ac:dyDescent="0.3"/>
  <cols>
    <col min="1" max="1" width="30.6328125" style="5" customWidth="1"/>
    <col min="2" max="2" width="12.453125" style="5" customWidth="1"/>
    <col min="3" max="3" width="12.36328125" style="5" customWidth="1"/>
    <col min="4" max="5" width="11" style="5" customWidth="1"/>
    <col min="6" max="6" width="13.6328125" style="5" customWidth="1"/>
    <col min="7" max="8" width="11.453125" style="5"/>
    <col min="9" max="9" width="13.36328125" style="5" customWidth="1"/>
    <col min="10" max="16384" width="11.453125" style="5"/>
  </cols>
  <sheetData>
    <row r="1" spans="1:10" ht="23.5" x14ac:dyDescent="0.55000000000000004">
      <c r="A1" s="1" t="s">
        <v>31</v>
      </c>
      <c r="B1" s="2"/>
      <c r="C1" s="3"/>
      <c r="D1" s="3"/>
      <c r="E1" s="3"/>
      <c r="F1" s="3"/>
      <c r="G1" s="3"/>
      <c r="H1" s="3"/>
      <c r="I1" s="4"/>
    </row>
    <row r="2" spans="1:10" ht="14.5" x14ac:dyDescent="0.35">
      <c r="A2" s="26" t="s">
        <v>30</v>
      </c>
      <c r="B2" s="6"/>
      <c r="C2" s="3"/>
      <c r="D2" s="3"/>
      <c r="E2" s="3"/>
      <c r="F2" s="3"/>
      <c r="G2" s="3"/>
      <c r="H2" s="3"/>
      <c r="I2" s="7"/>
    </row>
    <row r="3" spans="1:10" ht="18.5" x14ac:dyDescent="0.45">
      <c r="A3" s="8"/>
      <c r="B3" s="9"/>
      <c r="C3" s="3"/>
      <c r="D3" s="3"/>
      <c r="E3" s="3"/>
      <c r="F3" s="3"/>
      <c r="G3" s="3"/>
      <c r="H3" s="3"/>
    </row>
    <row r="4" spans="1:10" x14ac:dyDescent="0.3">
      <c r="C4" s="10"/>
      <c r="D4" s="10"/>
      <c r="E4" s="10"/>
      <c r="F4" s="10"/>
      <c r="G4" s="10"/>
      <c r="H4" s="10"/>
      <c r="I4" s="10"/>
    </row>
    <row r="5" spans="1:10" ht="39" x14ac:dyDescent="0.3"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29</v>
      </c>
    </row>
    <row r="6" spans="1:10" x14ac:dyDescent="0.3">
      <c r="A6" s="12" t="s">
        <v>4</v>
      </c>
      <c r="B6" s="13">
        <v>12777722.978450548</v>
      </c>
      <c r="C6" s="13">
        <v>18369619.515032426</v>
      </c>
      <c r="D6" s="13">
        <v>6442.9622726588268</v>
      </c>
      <c r="E6" s="13"/>
      <c r="F6" s="13">
        <v>54204650.084510557</v>
      </c>
      <c r="G6" s="13">
        <v>3694874.3384563331</v>
      </c>
      <c r="H6" s="13">
        <v>21704162.893782847</v>
      </c>
      <c r="I6" s="14">
        <f t="shared" ref="I6:I23" si="0">SUM(B6:H6)</f>
        <v>110757472.77250537</v>
      </c>
      <c r="J6" s="10"/>
    </row>
    <row r="7" spans="1:10" x14ac:dyDescent="0.3">
      <c r="A7" s="15" t="s">
        <v>5</v>
      </c>
      <c r="B7" s="13">
        <v>6277743.402521085</v>
      </c>
      <c r="C7" s="13">
        <v>13459857.313737378</v>
      </c>
      <c r="D7" s="13">
        <v>36084.032645902793</v>
      </c>
      <c r="E7" s="16"/>
      <c r="F7" s="13">
        <v>55669820.122480989</v>
      </c>
      <c r="G7" s="13">
        <v>4813874.7562070768</v>
      </c>
      <c r="H7" s="13">
        <v>19258815.467375621</v>
      </c>
      <c r="I7" s="17">
        <f t="shared" si="0"/>
        <v>99516195.094968051</v>
      </c>
      <c r="J7" s="10"/>
    </row>
    <row r="8" spans="1:10" x14ac:dyDescent="0.3">
      <c r="A8" s="15" t="s">
        <v>17</v>
      </c>
      <c r="B8" s="13">
        <v>39764573.186545543</v>
      </c>
      <c r="C8" s="13">
        <v>20089830.348834358</v>
      </c>
      <c r="D8" s="13">
        <v>72184.60714372326</v>
      </c>
      <c r="E8" s="16"/>
      <c r="F8" s="13">
        <v>137871897.43618649</v>
      </c>
      <c r="G8" s="13">
        <v>36249513.726712525</v>
      </c>
      <c r="H8" s="13">
        <v>62155109.040221073</v>
      </c>
      <c r="I8" s="17">
        <f t="shared" si="0"/>
        <v>296203108.3456437</v>
      </c>
      <c r="J8" s="10"/>
    </row>
    <row r="9" spans="1:10" x14ac:dyDescent="0.3">
      <c r="A9" s="15" t="s">
        <v>6</v>
      </c>
      <c r="B9" s="13">
        <v>13733967.400487589</v>
      </c>
      <c r="C9" s="13">
        <v>22048588.379340883</v>
      </c>
      <c r="D9" s="13">
        <v>503175.6436736302</v>
      </c>
      <c r="E9" s="16"/>
      <c r="F9" s="13">
        <v>132076778.34397942</v>
      </c>
      <c r="G9" s="13">
        <v>12835268.528522147</v>
      </c>
      <c r="H9" s="13">
        <v>25485227.92382234</v>
      </c>
      <c r="I9" s="17">
        <f t="shared" si="0"/>
        <v>206683006.21982598</v>
      </c>
      <c r="J9" s="10"/>
    </row>
    <row r="10" spans="1:10" x14ac:dyDescent="0.3">
      <c r="A10" s="15" t="s">
        <v>7</v>
      </c>
      <c r="B10" s="13">
        <v>9196010.5881175678</v>
      </c>
      <c r="C10" s="13">
        <v>16997268.542991072</v>
      </c>
      <c r="D10" s="13">
        <v>350287.77744524484</v>
      </c>
      <c r="E10" s="16"/>
      <c r="F10" s="13">
        <v>126540647.45498538</v>
      </c>
      <c r="G10" s="13">
        <v>19475717.896256223</v>
      </c>
      <c r="H10" s="13">
        <v>37220142.766407758</v>
      </c>
      <c r="I10" s="17">
        <f t="shared" si="0"/>
        <v>209780075.02620324</v>
      </c>
      <c r="J10" s="10"/>
    </row>
    <row r="11" spans="1:10" x14ac:dyDescent="0.3">
      <c r="A11" s="15" t="s">
        <v>1</v>
      </c>
      <c r="B11" s="13">
        <v>46963242.223027915</v>
      </c>
      <c r="C11" s="13">
        <v>77725549.075638726</v>
      </c>
      <c r="D11" s="13">
        <v>5149501.6703437679</v>
      </c>
      <c r="E11" s="16">
        <v>21583.66946677251</v>
      </c>
      <c r="F11" s="13">
        <v>572271868.54721785</v>
      </c>
      <c r="G11" s="13">
        <v>26266646.022761993</v>
      </c>
      <c r="H11" s="13">
        <v>108838927.29600172</v>
      </c>
      <c r="I11" s="17">
        <f t="shared" si="0"/>
        <v>837237318.50445867</v>
      </c>
      <c r="J11" s="10"/>
    </row>
    <row r="12" spans="1:10" x14ac:dyDescent="0.3">
      <c r="A12" s="15" t="s">
        <v>8</v>
      </c>
      <c r="B12" s="13">
        <v>23941235.210956842</v>
      </c>
      <c r="C12" s="13">
        <v>12429141.082123946</v>
      </c>
      <c r="D12" s="13">
        <v>21437.483712590496</v>
      </c>
      <c r="E12" s="16"/>
      <c r="F12" s="13">
        <v>92748624.149427459</v>
      </c>
      <c r="G12" s="13">
        <v>6014565.7118647136</v>
      </c>
      <c r="H12" s="13">
        <v>17818796.174293224</v>
      </c>
      <c r="I12" s="17">
        <f t="shared" si="0"/>
        <v>152973799.81237876</v>
      </c>
      <c r="J12" s="10"/>
    </row>
    <row r="13" spans="1:10" x14ac:dyDescent="0.3">
      <c r="A13" s="15" t="s">
        <v>9</v>
      </c>
      <c r="B13" s="13">
        <v>1802158.9316370694</v>
      </c>
      <c r="C13" s="13">
        <v>4079619.0008175652</v>
      </c>
      <c r="D13" s="13">
        <v>272974.11175367812</v>
      </c>
      <c r="E13" s="16">
        <v>1873.4744036722745</v>
      </c>
      <c r="F13" s="13">
        <v>40857980.041942194</v>
      </c>
      <c r="G13" s="13">
        <v>2474690.0190219861</v>
      </c>
      <c r="H13" s="13">
        <v>11447921.435367726</v>
      </c>
      <c r="I13" s="17">
        <f t="shared" si="0"/>
        <v>60937217.01494389</v>
      </c>
      <c r="J13" s="10"/>
    </row>
    <row r="14" spans="1:10" x14ac:dyDescent="0.3">
      <c r="A14" s="15" t="s">
        <v>2</v>
      </c>
      <c r="B14" s="13">
        <v>2358318.3084611525</v>
      </c>
      <c r="C14" s="13">
        <v>6656855.8710558023</v>
      </c>
      <c r="D14" s="13">
        <v>687540.73554657225</v>
      </c>
      <c r="E14" s="16"/>
      <c r="F14" s="13">
        <v>33252021.237755135</v>
      </c>
      <c r="G14" s="13">
        <v>2067809.7951669712</v>
      </c>
      <c r="H14" s="13">
        <v>7709900.7166334484</v>
      </c>
      <c r="I14" s="17">
        <f t="shared" si="0"/>
        <v>52732446.664619081</v>
      </c>
      <c r="J14" s="10"/>
    </row>
    <row r="15" spans="1:10" x14ac:dyDescent="0.3">
      <c r="A15" s="15" t="s">
        <v>0</v>
      </c>
      <c r="B15" s="13">
        <v>844863.13579149474</v>
      </c>
      <c r="C15" s="13">
        <v>1377609.7899033118</v>
      </c>
      <c r="D15" s="13">
        <v>95730.33286015979</v>
      </c>
      <c r="E15" s="16"/>
      <c r="F15" s="13">
        <v>5754189.285569327</v>
      </c>
      <c r="G15" s="13">
        <v>202684.76845495743</v>
      </c>
      <c r="H15" s="13">
        <v>416663.03220367362</v>
      </c>
      <c r="I15" s="17">
        <f t="shared" si="0"/>
        <v>8691740.3447829243</v>
      </c>
      <c r="J15" s="10"/>
    </row>
    <row r="16" spans="1:10" x14ac:dyDescent="0.3">
      <c r="A16" s="15" t="s">
        <v>3</v>
      </c>
      <c r="B16" s="13">
        <v>4806790.1661222354</v>
      </c>
      <c r="C16" s="13">
        <v>7616295.0195158124</v>
      </c>
      <c r="D16" s="13">
        <v>203453.0873527026</v>
      </c>
      <c r="E16" s="16">
        <v>9606.8795147166948</v>
      </c>
      <c r="F16" s="13">
        <v>35710977.208998024</v>
      </c>
      <c r="G16" s="13">
        <v>3683019.6813192531</v>
      </c>
      <c r="H16" s="13">
        <v>10723123.390656006</v>
      </c>
      <c r="I16" s="17">
        <f t="shared" si="0"/>
        <v>62753265.433478743</v>
      </c>
      <c r="J16" s="10"/>
    </row>
    <row r="17" spans="1:10" x14ac:dyDescent="0.3">
      <c r="A17" s="15" t="s">
        <v>14</v>
      </c>
      <c r="B17" s="13">
        <v>15770021.529966274</v>
      </c>
      <c r="C17" s="13">
        <v>15915283.390503142</v>
      </c>
      <c r="D17" s="13">
        <v>293098.59904696676</v>
      </c>
      <c r="E17" s="16"/>
      <c r="F17" s="13">
        <v>96396936.838822752</v>
      </c>
      <c r="G17" s="13">
        <v>10319345.639436895</v>
      </c>
      <c r="H17" s="13">
        <v>18559159.943391379</v>
      </c>
      <c r="I17" s="17">
        <f t="shared" si="0"/>
        <v>157253845.94116741</v>
      </c>
      <c r="J17" s="10"/>
    </row>
    <row r="18" spans="1:10" x14ac:dyDescent="0.3">
      <c r="A18" s="15" t="s">
        <v>10</v>
      </c>
      <c r="B18" s="13">
        <v>8919694.8775191735</v>
      </c>
      <c r="C18" s="13">
        <v>5784201.3959409008</v>
      </c>
      <c r="D18" s="13">
        <v>147905.90406109075</v>
      </c>
      <c r="E18" s="16">
        <v>54845.610146797502</v>
      </c>
      <c r="F18" s="13">
        <v>108416065.00914882</v>
      </c>
      <c r="G18" s="13">
        <v>9001169.3390027881</v>
      </c>
      <c r="H18" s="13">
        <v>18238155.227951925</v>
      </c>
      <c r="I18" s="17">
        <f t="shared" si="0"/>
        <v>150562037.3637715</v>
      </c>
      <c r="J18" s="10"/>
    </row>
    <row r="19" spans="1:10" x14ac:dyDescent="0.3">
      <c r="A19" s="15" t="s">
        <v>11</v>
      </c>
      <c r="B19" s="13">
        <v>11329190.627330504</v>
      </c>
      <c r="C19" s="13">
        <v>8354766.0009407951</v>
      </c>
      <c r="D19" s="13">
        <v>306610.6388564732</v>
      </c>
      <c r="E19" s="16"/>
      <c r="F19" s="13">
        <v>111536895.9679969</v>
      </c>
      <c r="G19" s="13">
        <v>9398650.3286953457</v>
      </c>
      <c r="H19" s="13">
        <v>11709165.855289847</v>
      </c>
      <c r="I19" s="17">
        <f t="shared" si="0"/>
        <v>152635279.41910988</v>
      </c>
      <c r="J19" s="10"/>
    </row>
    <row r="20" spans="1:10" x14ac:dyDescent="0.3">
      <c r="A20" s="15" t="s">
        <v>12</v>
      </c>
      <c r="B20" s="13">
        <v>12085282.292284381</v>
      </c>
      <c r="C20" s="13">
        <v>17230327.94412763</v>
      </c>
      <c r="D20" s="13">
        <v>1721004.8222357682</v>
      </c>
      <c r="E20" s="16">
        <v>3941.2697703691042</v>
      </c>
      <c r="F20" s="13">
        <v>101043579.23354465</v>
      </c>
      <c r="G20" s="13">
        <v>9947730.5125776101</v>
      </c>
      <c r="H20" s="13">
        <v>32411270.887999896</v>
      </c>
      <c r="I20" s="17">
        <f t="shared" si="0"/>
        <v>174443136.9625403</v>
      </c>
      <c r="J20" s="10"/>
    </row>
    <row r="21" spans="1:10" x14ac:dyDescent="0.3">
      <c r="A21" s="15" t="s">
        <v>13</v>
      </c>
      <c r="B21" s="13">
        <v>21330845.29851212</v>
      </c>
      <c r="C21" s="13">
        <v>40998929.952327222</v>
      </c>
      <c r="D21" s="13">
        <v>1765098.3611809278</v>
      </c>
      <c r="E21" s="16">
        <v>5204.4066690469162</v>
      </c>
      <c r="F21" s="13">
        <v>336782355.63699353</v>
      </c>
      <c r="G21" s="13">
        <v>39160816.773637436</v>
      </c>
      <c r="H21" s="13">
        <v>82828329.057397127</v>
      </c>
      <c r="I21" s="17">
        <f t="shared" si="0"/>
        <v>522871579.4867174</v>
      </c>
      <c r="J21" s="10"/>
    </row>
    <row r="22" spans="1:10" x14ac:dyDescent="0.3">
      <c r="A22" s="15" t="s">
        <v>15</v>
      </c>
      <c r="B22" s="13">
        <v>10039882.025194904</v>
      </c>
      <c r="C22" s="13">
        <v>86518.154292933046</v>
      </c>
      <c r="D22" s="13"/>
      <c r="E22" s="16"/>
      <c r="F22" s="13">
        <v>7084506.9376625186</v>
      </c>
      <c r="G22" s="13"/>
      <c r="H22" s="13">
        <v>40895.928732865068</v>
      </c>
      <c r="I22" s="17">
        <f t="shared" si="0"/>
        <v>17251803.04588322</v>
      </c>
      <c r="J22" s="10"/>
    </row>
    <row r="23" spans="1:10" x14ac:dyDescent="0.3">
      <c r="A23" s="18" t="s">
        <v>16</v>
      </c>
      <c r="B23" s="13"/>
      <c r="C23" s="13">
        <v>7073116.9948138837</v>
      </c>
      <c r="D23" s="13"/>
      <c r="E23" s="19"/>
      <c r="F23" s="13"/>
      <c r="G23" s="13"/>
      <c r="H23" s="13"/>
      <c r="I23" s="20">
        <f t="shared" si="0"/>
        <v>7073116.9948138837</v>
      </c>
      <c r="J23" s="10"/>
    </row>
    <row r="24" spans="1:10" x14ac:dyDescent="0.3">
      <c r="A24" s="21" t="s">
        <v>18</v>
      </c>
      <c r="B24" s="22">
        <f>SUM(B6:B23)</f>
        <v>241941542.18292639</v>
      </c>
      <c r="C24" s="22">
        <f t="shared" ref="C24:I24" si="1">SUM(C6:C23)</f>
        <v>296293377.77193779</v>
      </c>
      <c r="D24" s="22">
        <f>SUM(D6:D23)</f>
        <v>11632530.770131858</v>
      </c>
      <c r="E24" s="22">
        <f>SUM(E6:E23)</f>
        <v>97055.309971374998</v>
      </c>
      <c r="F24" s="22">
        <f t="shared" si="1"/>
        <v>2048219793.5372219</v>
      </c>
      <c r="G24" s="22">
        <f t="shared" si="1"/>
        <v>195606377.83809429</v>
      </c>
      <c r="H24" s="22">
        <f t="shared" si="1"/>
        <v>486565767.03752851</v>
      </c>
      <c r="I24" s="22">
        <f t="shared" si="1"/>
        <v>3280356444.4478116</v>
      </c>
    </row>
    <row r="25" spans="1:10" x14ac:dyDescent="0.3">
      <c r="A25" s="21" t="s">
        <v>26</v>
      </c>
      <c r="B25" s="23">
        <f t="shared" ref="B25:H25" si="2">B24/$I$24</f>
        <v>7.375465022785134E-2</v>
      </c>
      <c r="C25" s="23">
        <f t="shared" si="2"/>
        <v>9.0323531234976329E-2</v>
      </c>
      <c r="D25" s="23">
        <f>D24/$I$24</f>
        <v>3.5461179195390709E-3</v>
      </c>
      <c r="E25" s="23">
        <f>E24/$I$24</f>
        <v>2.9586818266547403E-5</v>
      </c>
      <c r="F25" s="23">
        <f t="shared" si="2"/>
        <v>0.62438940042749003</v>
      </c>
      <c r="G25" s="23">
        <f t="shared" si="2"/>
        <v>5.9629610730007443E-2</v>
      </c>
      <c r="H25" s="23">
        <f t="shared" si="2"/>
        <v>0.14832710264186946</v>
      </c>
      <c r="I25" s="23">
        <f>SUM(B25:H25)</f>
        <v>1.0000000000000002</v>
      </c>
    </row>
    <row r="26" spans="1:10" x14ac:dyDescent="0.3">
      <c r="A26" s="24"/>
      <c r="B26" s="24"/>
      <c r="C26" s="24"/>
      <c r="D26" s="24"/>
      <c r="E26" s="24"/>
      <c r="F26" s="24"/>
      <c r="G26" s="24"/>
      <c r="H26" s="24"/>
      <c r="I26" s="24"/>
    </row>
    <row r="27" spans="1:10" x14ac:dyDescent="0.3">
      <c r="A27" s="21" t="s">
        <v>27</v>
      </c>
      <c r="B27" s="25">
        <f>B15+B22+B23</f>
        <v>10884745.160986399</v>
      </c>
      <c r="C27" s="25">
        <f t="shared" ref="C27:I27" si="3">C15+C22+C23</f>
        <v>8537244.9390101284</v>
      </c>
      <c r="D27" s="25">
        <f t="shared" si="3"/>
        <v>95730.33286015979</v>
      </c>
      <c r="E27" s="25">
        <f t="shared" si="3"/>
        <v>0</v>
      </c>
      <c r="F27" s="25">
        <f t="shared" si="3"/>
        <v>12838696.223231845</v>
      </c>
      <c r="G27" s="25">
        <f t="shared" si="3"/>
        <v>202684.76845495743</v>
      </c>
      <c r="H27" s="25">
        <f t="shared" si="3"/>
        <v>457558.9609365387</v>
      </c>
      <c r="I27" s="25">
        <f t="shared" si="3"/>
        <v>33016660.385480024</v>
      </c>
    </row>
    <row r="28" spans="1:10" x14ac:dyDescent="0.3">
      <c r="A28" s="21" t="s">
        <v>28</v>
      </c>
      <c r="B28" s="22">
        <f>B24-B27</f>
        <v>231056797.02193999</v>
      </c>
      <c r="C28" s="22">
        <f t="shared" ref="C28:I28" si="4">C24-C27</f>
        <v>287756132.83292764</v>
      </c>
      <c r="D28" s="22">
        <f>D24-D27</f>
        <v>11536800.437271697</v>
      </c>
      <c r="E28" s="22">
        <f>E24-E27</f>
        <v>97055.309971374998</v>
      </c>
      <c r="F28" s="22">
        <f t="shared" si="4"/>
        <v>2035381097.3139901</v>
      </c>
      <c r="G28" s="22">
        <f t="shared" si="4"/>
        <v>195403693.06963933</v>
      </c>
      <c r="H28" s="22">
        <f t="shared" si="4"/>
        <v>486108208.07659197</v>
      </c>
      <c r="I28" s="22">
        <f t="shared" si="4"/>
        <v>3247339784.0623317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 SAD par région 2324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Aslanova</dc:creator>
  <cp:lastModifiedBy>Olga Aslanova</cp:lastModifiedBy>
  <dcterms:created xsi:type="dcterms:W3CDTF">2015-06-05T18:19:34Z</dcterms:created>
  <dcterms:modified xsi:type="dcterms:W3CDTF">2025-01-10T14:31:10Z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2024-12-19T16:07:15Z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c8ef44e6-2813-4e43-8e72-f3fdf4272d37</vt:lpwstr>
  </property>
  <property fmtid="{D5CDD505-2E9C-101B-9397-08002B2CF9AE}" pid="8" name="MSIP_Label_6a7d8d5d-78e2-4a62-9fcd-016eb5e4c57c_ContentBits">
    <vt:lpwstr>0</vt:lpwstr>
  </property>
</Properties>
</file>